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90FA0B0-1FDD-42CA-82AC-72CF8CC24C4F}" xr6:coauthVersionLast="46" xr6:coauthVersionMax="46" xr10:uidLastSave="{00000000-0000-0000-0000-000000000000}"/>
  <bookViews>
    <workbookView xWindow="-120" yWindow="-120" windowWidth="29040" windowHeight="15840" xr2:uid="{C200C8C4-A637-4E80-855D-B9375C73EE06}"/>
  </bookViews>
  <sheets>
    <sheet name="Budget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I34" i="1"/>
  <c r="F34" i="1"/>
  <c r="E34" i="1"/>
  <c r="J34" i="1" s="1"/>
  <c r="C34" i="1"/>
  <c r="B34" i="1"/>
  <c r="B42" i="1" s="1"/>
  <c r="L33" i="1"/>
  <c r="L32" i="1"/>
  <c r="L31" i="1"/>
  <c r="J31" i="1"/>
  <c r="L30" i="1"/>
  <c r="J30" i="1"/>
  <c r="D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K5" i="1"/>
  <c r="K34" i="1" s="1"/>
  <c r="L34" i="1" s="1"/>
  <c r="J5" i="1"/>
  <c r="D5" i="1"/>
  <c r="D34" i="1" s="1"/>
  <c r="D42" i="1" s="1"/>
</calcChain>
</file>

<file path=xl/sharedStrings.xml><?xml version="1.0" encoding="utf-8"?>
<sst xmlns="http://schemas.openxmlformats.org/spreadsheetml/2006/main" count="48" uniqueCount="46">
  <si>
    <t>2017-18 actual</t>
  </si>
  <si>
    <t>2018-19</t>
  </si>
  <si>
    <t>2019-2020</t>
  </si>
  <si>
    <t>Budget 2020-2021</t>
  </si>
  <si>
    <t>Expenditure to end June 2020</t>
  </si>
  <si>
    <t>Expenditure to end September 2020</t>
  </si>
  <si>
    <t>Expenditure to end December 2020</t>
  </si>
  <si>
    <t>Expenditure to end March 2021</t>
  </si>
  <si>
    <t>Variance</t>
  </si>
  <si>
    <t>DRAFT Budget 2021/2022</t>
  </si>
  <si>
    <t>Increase/ decrease</t>
  </si>
  <si>
    <t>Clerk's Salary/Tax/Overtime/HMRC</t>
  </si>
  <si>
    <t>Payroll Services</t>
  </si>
  <si>
    <t>Office expenses</t>
  </si>
  <si>
    <t>Cllrs Mileage</t>
  </si>
  <si>
    <t>Hire of Hall</t>
  </si>
  <si>
    <t>Website</t>
  </si>
  <si>
    <t>Training</t>
  </si>
  <si>
    <t>Cemetery maintenance</t>
  </si>
  <si>
    <t>Mem/Subs</t>
  </si>
  <si>
    <t xml:space="preserve">Insurance </t>
  </si>
  <si>
    <t>Audit &amp; Bank charges</t>
  </si>
  <si>
    <t>Int Audit</t>
  </si>
  <si>
    <t>Ext Audit</t>
  </si>
  <si>
    <t>Playing Field maintenance</t>
  </si>
  <si>
    <t>Donations/ Grants</t>
  </si>
  <si>
    <t>Donation to St Marys Church-maintenance</t>
  </si>
  <si>
    <t>Village Hall</t>
  </si>
  <si>
    <t>VH Broadband</t>
  </si>
  <si>
    <t>St Mary’s PCC</t>
  </si>
  <si>
    <t>Other projects</t>
  </si>
  <si>
    <t>Barclif</t>
  </si>
  <si>
    <t>S137</t>
  </si>
  <si>
    <t>Other</t>
  </si>
  <si>
    <t>Defibrillators</t>
  </si>
  <si>
    <t>Annual Assembly</t>
  </si>
  <si>
    <t>Waste management</t>
  </si>
  <si>
    <t>Contingences</t>
  </si>
  <si>
    <t>SID maintenance</t>
  </si>
  <si>
    <t>Laptops (3)</t>
  </si>
  <si>
    <t>Totals</t>
  </si>
  <si>
    <t>Precept level 21/22</t>
  </si>
  <si>
    <t>APPROX 15% INCREASE</t>
  </si>
  <si>
    <t>CapEX</t>
  </si>
  <si>
    <t>SID</t>
  </si>
  <si>
    <t>Net of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</si>
</sst>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??&quot; &quot;"/>
    <numFmt numFmtId="165" formatCode="[$£-809]#,##0.00"/>
  </numFmts>
  <fonts count="6" x14ac:knownFonts="1">
    <font>
      <sz val="11"/>
      <color indexed="8"/>
      <name val="Calibri"/>
    </font>
    <font>
      <sz val="10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NumberFormat="1" applyFont="1"/>
    <xf numFmtId="49" fontId="2" fillId="0" borderId="1" xfId="0" applyNumberFormat="1" applyFont="1" applyBorder="1"/>
    <xf numFmtId="49" fontId="1" fillId="0" borderId="1" xfId="0" applyNumberFormat="1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/>
    <xf numFmtId="49" fontId="3" fillId="3" borderId="3" xfId="0" applyNumberFormat="1" applyFont="1" applyFill="1" applyBorder="1" applyAlignment="1">
      <alignment wrapText="1"/>
    </xf>
    <xf numFmtId="49" fontId="4" fillId="2" borderId="3" xfId="0" applyNumberFormat="1" applyFont="1" applyFill="1" applyBorder="1" applyAlignment="1">
      <alignment wrapText="1"/>
    </xf>
    <xf numFmtId="0" fontId="1" fillId="0" borderId="4" xfId="0" applyFont="1" applyBorder="1"/>
    <xf numFmtId="49" fontId="1" fillId="0" borderId="3" xfId="0" applyNumberFormat="1" applyFont="1" applyBorder="1"/>
    <xf numFmtId="165" fontId="1" fillId="0" borderId="3" xfId="0" applyNumberFormat="1" applyFont="1" applyBorder="1"/>
    <xf numFmtId="2" fontId="1" fillId="0" borderId="3" xfId="0" applyNumberFormat="1" applyFont="1" applyBorder="1"/>
    <xf numFmtId="0" fontId="1" fillId="0" borderId="3" xfId="0" applyFont="1" applyBorder="1"/>
    <xf numFmtId="0" fontId="1" fillId="0" borderId="3" xfId="0" applyNumberFormat="1" applyFont="1" applyBorder="1"/>
    <xf numFmtId="165" fontId="1" fillId="3" borderId="3" xfId="0" applyNumberFormat="1" applyFont="1" applyFill="1" applyBorder="1"/>
    <xf numFmtId="9" fontId="1" fillId="0" borderId="4" xfId="0" applyNumberFormat="1" applyFont="1" applyBorder="1"/>
    <xf numFmtId="165" fontId="5" fillId="0" borderId="3" xfId="0" applyNumberFormat="1" applyFont="1" applyBorder="1"/>
    <xf numFmtId="49" fontId="1" fillId="4" borderId="3" xfId="0" applyNumberFormat="1" applyFont="1" applyFill="1" applyBorder="1"/>
    <xf numFmtId="165" fontId="1" fillId="4" borderId="3" xfId="0" applyNumberFormat="1" applyFont="1" applyFill="1" applyBorder="1"/>
    <xf numFmtId="2" fontId="1" fillId="4" borderId="3" xfId="0" applyNumberFormat="1" applyFont="1" applyFill="1" applyBorder="1"/>
    <xf numFmtId="0" fontId="1" fillId="4" borderId="3" xfId="0" applyFont="1" applyFill="1" applyBorder="1"/>
    <xf numFmtId="165" fontId="1" fillId="0" borderId="1" xfId="0" applyNumberFormat="1" applyFont="1" applyBorder="1"/>
    <xf numFmtId="0" fontId="1" fillId="4" borderId="3" xfId="0" applyNumberFormat="1" applyFont="1" applyFill="1" applyBorder="1"/>
    <xf numFmtId="165" fontId="5" fillId="4" borderId="3" xfId="0" applyNumberFormat="1" applyFont="1" applyFill="1" applyBorder="1"/>
    <xf numFmtId="165" fontId="4" fillId="3" borderId="3" xfId="0" applyNumberFormat="1" applyFont="1" applyFill="1" applyBorder="1"/>
    <xf numFmtId="49" fontId="4" fillId="3" borderId="3" xfId="0" applyNumberFormat="1" applyFont="1" applyFill="1" applyBorder="1"/>
    <xf numFmtId="9" fontId="1" fillId="0" borderId="3" xfId="0" applyNumberFormat="1" applyFont="1" applyBorder="1"/>
    <xf numFmtId="49" fontId="1" fillId="0" borderId="5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0" fontId="1" fillId="0" borderId="6" xfId="0" applyFont="1" applyBorder="1"/>
    <xf numFmtId="165" fontId="4" fillId="0" borderId="3" xfId="0" applyNumberFormat="1" applyFont="1" applyBorder="1"/>
    <xf numFmtId="165" fontId="1" fillId="0" borderId="4" xfId="0" applyNumberFormat="1" applyFont="1" applyBorder="1"/>
    <xf numFmtId="165" fontId="4" fillId="0" borderId="2" xfId="0" applyNumberFormat="1" applyFont="1" applyBorder="1"/>
    <xf numFmtId="165" fontId="4" fillId="0" borderId="7" xfId="0" applyNumberFormat="1" applyFont="1" applyBorder="1"/>
    <xf numFmtId="165" fontId="1" fillId="0" borderId="8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0" borderId="6" xfId="0" applyNumberFormat="1" applyFont="1" applyBorder="1"/>
    <xf numFmtId="0" fontId="1" fillId="5" borderId="4" xfId="0" applyFont="1" applyFill="1" applyBorder="1"/>
    <xf numFmtId="165" fontId="1" fillId="4" borderId="10" xfId="0" applyNumberFormat="1" applyFont="1" applyFill="1" applyBorder="1"/>
    <xf numFmtId="165" fontId="1" fillId="4" borderId="11" xfId="0" applyNumberFormat="1" applyFont="1" applyFill="1" applyBorder="1"/>
    <xf numFmtId="165" fontId="1" fillId="0" borderId="12" xfId="0" applyNumberFormat="1" applyFont="1" applyBorder="1"/>
    <xf numFmtId="0" fontId="1" fillId="0" borderId="13" xfId="0" applyFont="1" applyBorder="1"/>
    <xf numFmtId="0" fontId="1" fillId="4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57FA-1EE8-46E0-8DB1-7A1DE4F77AEC}">
  <dimension ref="A1:P52"/>
  <sheetViews>
    <sheetView showGridLines="0" tabSelected="1" workbookViewId="0">
      <selection activeCell="S21" sqref="S21"/>
    </sheetView>
  </sheetViews>
  <sheetFormatPr defaultColWidth="8.85546875" defaultRowHeight="14.25" customHeight="1" x14ac:dyDescent="0.2"/>
  <cols>
    <col min="1" max="1" width="34.7109375" style="3" customWidth="1"/>
    <col min="2" max="5" width="12.140625" style="3" customWidth="1"/>
    <col min="6" max="6" width="8.85546875" style="3" hidden="1" customWidth="1"/>
    <col min="7" max="9" width="12.85546875" style="3" customWidth="1"/>
    <col min="10" max="10" width="10.42578125" style="3" customWidth="1"/>
    <col min="11" max="11" width="22" style="3" customWidth="1"/>
    <col min="12" max="15" width="8.85546875" style="3" customWidth="1"/>
    <col min="16" max="16" width="11.42578125" style="3" customWidth="1"/>
    <col min="17" max="17" width="8.85546875" style="3" customWidth="1"/>
    <col min="18" max="16384" width="8.85546875" style="3"/>
  </cols>
  <sheetData>
    <row r="1" spans="1:16" ht="15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ht="18.75" customHeight="1" x14ac:dyDescent="0.3">
      <c r="A2" s="4"/>
      <c r="B2" s="1"/>
      <c r="C2" s="1"/>
      <c r="D2" s="1"/>
      <c r="E2" s="1"/>
      <c r="F2" s="1"/>
      <c r="G2" s="1"/>
      <c r="H2" s="1"/>
      <c r="I2" s="5"/>
      <c r="J2" s="1"/>
      <c r="K2" s="1"/>
      <c r="L2" s="1"/>
      <c r="M2" s="1"/>
      <c r="N2" s="1"/>
      <c r="O2" s="1"/>
      <c r="P2" s="1"/>
    </row>
    <row r="3" spans="1:16" ht="15.9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</row>
    <row r="4" spans="1:16" ht="63" customHeight="1" x14ac:dyDescent="0.3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9" t="s">
        <v>8</v>
      </c>
      <c r="K4" s="10" t="s">
        <v>9</v>
      </c>
      <c r="L4" s="11" t="s">
        <v>10</v>
      </c>
      <c r="M4" s="12"/>
      <c r="N4" s="1"/>
      <c r="O4" s="1"/>
      <c r="P4" s="1"/>
    </row>
    <row r="5" spans="1:16" ht="15.95" customHeight="1" x14ac:dyDescent="0.2">
      <c r="A5" s="13" t="s">
        <v>11</v>
      </c>
      <c r="B5" s="14">
        <v>3097.32</v>
      </c>
      <c r="C5" s="14">
        <v>3549.71</v>
      </c>
      <c r="D5" s="14">
        <f>579.68+4101.09</f>
        <v>4680.7700000000004</v>
      </c>
      <c r="E5" s="14">
        <v>3400</v>
      </c>
      <c r="F5" s="15">
        <v>2577.12</v>
      </c>
      <c r="G5" s="15">
        <v>2577.12</v>
      </c>
      <c r="H5" s="16"/>
      <c r="I5" s="17">
        <v>5000</v>
      </c>
      <c r="J5" s="14">
        <f t="shared" ref="J5:J31" si="0">SUM(E5-G5)</f>
        <v>822.88000000000011</v>
      </c>
      <c r="K5" s="18">
        <f>SUM(E5+L5)</f>
        <v>3570</v>
      </c>
      <c r="L5" s="14">
        <f>SUM(E5*5%)</f>
        <v>170</v>
      </c>
      <c r="M5" s="19"/>
      <c r="N5" s="1"/>
      <c r="O5" s="1"/>
      <c r="P5" s="1"/>
    </row>
    <row r="6" spans="1:16" ht="15.95" customHeight="1" x14ac:dyDescent="0.2">
      <c r="A6" s="13" t="s">
        <v>12</v>
      </c>
      <c r="B6" s="14"/>
      <c r="C6" s="14"/>
      <c r="D6" s="14">
        <v>36</v>
      </c>
      <c r="E6" s="14">
        <v>100</v>
      </c>
      <c r="F6" s="15">
        <v>0</v>
      </c>
      <c r="G6" s="15">
        <v>0</v>
      </c>
      <c r="H6" s="16"/>
      <c r="I6" s="17">
        <v>50</v>
      </c>
      <c r="J6" s="14">
        <f t="shared" si="0"/>
        <v>100</v>
      </c>
      <c r="K6" s="18">
        <v>130</v>
      </c>
      <c r="L6" s="14">
        <f t="shared" ref="L6:L34" si="1">SUM(K6-E6)</f>
        <v>30</v>
      </c>
      <c r="M6" s="12"/>
      <c r="N6" s="1"/>
      <c r="O6" s="1"/>
      <c r="P6" s="1"/>
    </row>
    <row r="7" spans="1:16" ht="15.95" customHeight="1" x14ac:dyDescent="0.2">
      <c r="A7" s="13" t="s">
        <v>13</v>
      </c>
      <c r="B7" s="14">
        <v>104.58</v>
      </c>
      <c r="C7" s="14">
        <v>75.040000000000006</v>
      </c>
      <c r="D7" s="14">
        <v>434.71</v>
      </c>
      <c r="E7" s="14">
        <v>370</v>
      </c>
      <c r="F7" s="15">
        <v>210.28</v>
      </c>
      <c r="G7" s="15">
        <v>210.28</v>
      </c>
      <c r="H7" s="16"/>
      <c r="I7" s="17">
        <v>400</v>
      </c>
      <c r="J7" s="14">
        <f t="shared" si="0"/>
        <v>159.72</v>
      </c>
      <c r="K7" s="18">
        <v>400</v>
      </c>
      <c r="L7" s="14">
        <f t="shared" si="1"/>
        <v>30</v>
      </c>
      <c r="M7" s="12"/>
      <c r="N7" s="1"/>
      <c r="O7" s="1"/>
      <c r="P7" s="1"/>
    </row>
    <row r="8" spans="1:16" ht="15.95" customHeight="1" x14ac:dyDescent="0.2">
      <c r="A8" s="13" t="s">
        <v>14</v>
      </c>
      <c r="B8" s="14"/>
      <c r="C8" s="14"/>
      <c r="D8" s="14">
        <v>90</v>
      </c>
      <c r="E8" s="14">
        <v>0</v>
      </c>
      <c r="F8" s="15">
        <v>0</v>
      </c>
      <c r="G8" s="17">
        <v>0</v>
      </c>
      <c r="H8" s="16"/>
      <c r="I8" s="16"/>
      <c r="J8" s="14">
        <f t="shared" si="0"/>
        <v>0</v>
      </c>
      <c r="K8" s="18">
        <v>100</v>
      </c>
      <c r="L8" s="14">
        <f t="shared" si="1"/>
        <v>100</v>
      </c>
      <c r="M8" s="12"/>
      <c r="N8" s="1"/>
      <c r="O8" s="1"/>
      <c r="P8" s="1"/>
    </row>
    <row r="9" spans="1:16" ht="15.95" customHeight="1" x14ac:dyDescent="0.2">
      <c r="A9" s="13" t="s">
        <v>15</v>
      </c>
      <c r="B9" s="14">
        <v>220</v>
      </c>
      <c r="C9" s="14">
        <v>240</v>
      </c>
      <c r="D9" s="14">
        <v>260</v>
      </c>
      <c r="E9" s="14">
        <v>350</v>
      </c>
      <c r="F9" s="15">
        <v>0</v>
      </c>
      <c r="G9" s="17">
        <v>0</v>
      </c>
      <c r="H9" s="16"/>
      <c r="I9" s="17">
        <v>200</v>
      </c>
      <c r="J9" s="14">
        <f t="shared" si="0"/>
        <v>350</v>
      </c>
      <c r="K9" s="18">
        <v>400</v>
      </c>
      <c r="L9" s="14">
        <f t="shared" si="1"/>
        <v>50</v>
      </c>
      <c r="M9" s="12"/>
      <c r="N9" s="1"/>
      <c r="O9" s="1"/>
      <c r="P9" s="1"/>
    </row>
    <row r="10" spans="1:16" ht="15.95" customHeight="1" x14ac:dyDescent="0.2">
      <c r="A10" s="13" t="s">
        <v>16</v>
      </c>
      <c r="B10" s="14">
        <v>100</v>
      </c>
      <c r="C10" s="14">
        <v>100</v>
      </c>
      <c r="D10" s="14">
        <v>197</v>
      </c>
      <c r="E10" s="14">
        <v>100</v>
      </c>
      <c r="F10" s="15">
        <v>242</v>
      </c>
      <c r="G10" s="15">
        <v>242</v>
      </c>
      <c r="H10" s="16"/>
      <c r="I10" s="17">
        <v>400</v>
      </c>
      <c r="J10" s="20">
        <f t="shared" si="0"/>
        <v>-142</v>
      </c>
      <c r="K10" s="18">
        <v>250</v>
      </c>
      <c r="L10" s="14">
        <f t="shared" si="1"/>
        <v>150</v>
      </c>
      <c r="M10" s="12"/>
      <c r="N10" s="1"/>
      <c r="O10" s="1"/>
      <c r="P10" s="1"/>
    </row>
    <row r="11" spans="1:16" ht="15.95" customHeight="1" x14ac:dyDescent="0.2">
      <c r="A11" s="13" t="s">
        <v>17</v>
      </c>
      <c r="B11" s="14"/>
      <c r="C11" s="14"/>
      <c r="D11" s="14">
        <v>396</v>
      </c>
      <c r="E11" s="14">
        <v>400</v>
      </c>
      <c r="F11" s="15">
        <v>21</v>
      </c>
      <c r="G11" s="15">
        <v>21</v>
      </c>
      <c r="H11" s="16"/>
      <c r="I11" s="17">
        <v>400</v>
      </c>
      <c r="J11" s="14">
        <f t="shared" si="0"/>
        <v>379</v>
      </c>
      <c r="K11" s="18">
        <v>400</v>
      </c>
      <c r="L11" s="14">
        <f t="shared" si="1"/>
        <v>0</v>
      </c>
      <c r="M11" s="12"/>
      <c r="N11" s="1"/>
      <c r="O11" s="1"/>
      <c r="P11" s="1"/>
    </row>
    <row r="12" spans="1:16" ht="15.95" customHeight="1" x14ac:dyDescent="0.2">
      <c r="A12" s="13" t="s">
        <v>18</v>
      </c>
      <c r="B12" s="14">
        <v>897.5</v>
      </c>
      <c r="C12" s="14">
        <v>849.3</v>
      </c>
      <c r="D12" s="14">
        <v>1321.75</v>
      </c>
      <c r="E12" s="14">
        <v>1000</v>
      </c>
      <c r="F12" s="15">
        <v>771.5</v>
      </c>
      <c r="G12" s="15">
        <v>771.5</v>
      </c>
      <c r="H12" s="16"/>
      <c r="I12" s="17">
        <v>1000</v>
      </c>
      <c r="J12" s="14">
        <f t="shared" si="0"/>
        <v>228.5</v>
      </c>
      <c r="K12" s="18">
        <v>1400</v>
      </c>
      <c r="L12" s="14">
        <f t="shared" si="1"/>
        <v>400</v>
      </c>
      <c r="M12" s="12"/>
      <c r="N12" s="1"/>
      <c r="O12" s="1"/>
      <c r="P12" s="1"/>
    </row>
    <row r="13" spans="1:16" ht="15.95" customHeight="1" x14ac:dyDescent="0.2">
      <c r="A13" s="13" t="s">
        <v>19</v>
      </c>
      <c r="B13" s="14">
        <v>367.48</v>
      </c>
      <c r="C13" s="14">
        <v>341.95</v>
      </c>
      <c r="D13" s="14">
        <v>291.89</v>
      </c>
      <c r="E13" s="14">
        <v>342</v>
      </c>
      <c r="F13" s="15">
        <v>259.47000000000003</v>
      </c>
      <c r="G13" s="15">
        <v>259.47000000000003</v>
      </c>
      <c r="H13" s="16"/>
      <c r="I13" s="17">
        <v>342</v>
      </c>
      <c r="J13" s="14">
        <f t="shared" si="0"/>
        <v>82.529999999999973</v>
      </c>
      <c r="K13" s="18">
        <v>350</v>
      </c>
      <c r="L13" s="14">
        <f t="shared" si="1"/>
        <v>8</v>
      </c>
      <c r="M13" s="12"/>
      <c r="N13" s="1"/>
      <c r="O13" s="1"/>
      <c r="P13" s="1"/>
    </row>
    <row r="14" spans="1:16" ht="15.95" customHeight="1" x14ac:dyDescent="0.2">
      <c r="A14" s="13" t="s">
        <v>20</v>
      </c>
      <c r="B14" s="14">
        <v>749.42</v>
      </c>
      <c r="C14" s="14">
        <v>807.33</v>
      </c>
      <c r="D14" s="14">
        <v>660.8</v>
      </c>
      <c r="E14" s="14">
        <v>798</v>
      </c>
      <c r="F14" s="15">
        <v>457.12</v>
      </c>
      <c r="G14" s="15">
        <v>457.12</v>
      </c>
      <c r="H14" s="16"/>
      <c r="I14" s="17">
        <v>798</v>
      </c>
      <c r="J14" s="14">
        <f t="shared" si="0"/>
        <v>340.88</v>
      </c>
      <c r="K14" s="18">
        <v>400</v>
      </c>
      <c r="L14" s="14">
        <f t="shared" si="1"/>
        <v>-398</v>
      </c>
      <c r="M14" s="12"/>
      <c r="N14" s="1"/>
      <c r="O14" s="1"/>
      <c r="P14" s="1"/>
    </row>
    <row r="15" spans="1:16" ht="15.95" customHeight="1" x14ac:dyDescent="0.2">
      <c r="A15" s="13" t="s">
        <v>21</v>
      </c>
      <c r="B15" s="14"/>
      <c r="C15" s="14"/>
      <c r="D15" s="14"/>
      <c r="E15" s="14">
        <v>260</v>
      </c>
      <c r="F15" s="15">
        <v>36</v>
      </c>
      <c r="G15" s="15">
        <v>36</v>
      </c>
      <c r="H15" s="16"/>
      <c r="I15" s="17">
        <v>50</v>
      </c>
      <c r="J15" s="14">
        <f t="shared" si="0"/>
        <v>224</v>
      </c>
      <c r="K15" s="18">
        <v>270</v>
      </c>
      <c r="L15" s="14">
        <f t="shared" si="1"/>
        <v>10</v>
      </c>
      <c r="M15" s="12"/>
      <c r="N15" s="1"/>
      <c r="O15" s="1"/>
      <c r="P15" s="1"/>
    </row>
    <row r="16" spans="1:16" ht="15.95" customHeight="1" x14ac:dyDescent="0.2">
      <c r="A16" s="13" t="s">
        <v>22</v>
      </c>
      <c r="B16" s="14">
        <v>252</v>
      </c>
      <c r="C16" s="14">
        <v>220.8</v>
      </c>
      <c r="D16" s="14">
        <v>270</v>
      </c>
      <c r="E16" s="14"/>
      <c r="F16" s="15"/>
      <c r="G16" s="15"/>
      <c r="H16" s="16"/>
      <c r="I16" s="17">
        <v>250</v>
      </c>
      <c r="J16" s="14">
        <f t="shared" si="0"/>
        <v>0</v>
      </c>
      <c r="K16" s="18"/>
      <c r="L16" s="14">
        <f t="shared" si="1"/>
        <v>0</v>
      </c>
      <c r="M16" s="12"/>
      <c r="N16" s="1"/>
      <c r="O16" s="1"/>
      <c r="P16" s="1"/>
    </row>
    <row r="17" spans="1:16" ht="15.95" customHeight="1" x14ac:dyDescent="0.2">
      <c r="A17" s="21" t="s">
        <v>23</v>
      </c>
      <c r="B17" s="22">
        <v>240</v>
      </c>
      <c r="C17" s="22"/>
      <c r="D17" s="22"/>
      <c r="E17" s="22"/>
      <c r="F17" s="23"/>
      <c r="G17" s="23"/>
      <c r="H17" s="24"/>
      <c r="I17" s="24"/>
      <c r="J17" s="22">
        <f t="shared" si="0"/>
        <v>0</v>
      </c>
      <c r="K17" s="22"/>
      <c r="L17" s="22">
        <f t="shared" si="1"/>
        <v>0</v>
      </c>
      <c r="M17" s="43"/>
      <c r="N17" s="1"/>
      <c r="O17" s="1"/>
      <c r="P17" s="1"/>
    </row>
    <row r="18" spans="1:16" ht="15.95" customHeight="1" x14ac:dyDescent="0.2">
      <c r="A18" s="13" t="s">
        <v>24</v>
      </c>
      <c r="B18" s="14"/>
      <c r="C18" s="14">
        <v>4763.1499999999996</v>
      </c>
      <c r="D18" s="14">
        <v>1176.95</v>
      </c>
      <c r="E18" s="14">
        <v>1000</v>
      </c>
      <c r="F18" s="15">
        <v>421.49</v>
      </c>
      <c r="G18" s="15">
        <v>421.49</v>
      </c>
      <c r="H18" s="16"/>
      <c r="I18" s="17">
        <v>1000</v>
      </c>
      <c r="J18" s="14">
        <f t="shared" si="0"/>
        <v>578.51</v>
      </c>
      <c r="K18" s="18">
        <v>1500</v>
      </c>
      <c r="L18" s="14">
        <f t="shared" si="1"/>
        <v>500</v>
      </c>
      <c r="M18" s="43"/>
      <c r="N18" s="1"/>
      <c r="O18" s="1"/>
      <c r="P18" s="25"/>
    </row>
    <row r="19" spans="1:16" ht="15.95" customHeight="1" x14ac:dyDescent="0.2">
      <c r="A19" s="13" t="s">
        <v>25</v>
      </c>
      <c r="B19" s="14"/>
      <c r="C19" s="14"/>
      <c r="D19" s="14"/>
      <c r="E19" s="14">
        <v>1600</v>
      </c>
      <c r="F19" s="15">
        <v>1580</v>
      </c>
      <c r="G19" s="15">
        <v>1580</v>
      </c>
      <c r="H19" s="16"/>
      <c r="I19" s="17">
        <v>1600</v>
      </c>
      <c r="J19" s="14">
        <f t="shared" si="0"/>
        <v>20</v>
      </c>
      <c r="K19" s="18">
        <v>850</v>
      </c>
      <c r="L19" s="14">
        <f t="shared" si="1"/>
        <v>-750</v>
      </c>
      <c r="M19" s="43"/>
      <c r="N19" s="1"/>
      <c r="O19" s="1"/>
      <c r="P19" s="1"/>
    </row>
    <row r="20" spans="1:16" ht="15.95" customHeight="1" x14ac:dyDescent="0.2">
      <c r="A20" s="13" t="s">
        <v>26</v>
      </c>
      <c r="B20" s="14"/>
      <c r="C20" s="14"/>
      <c r="D20" s="14"/>
      <c r="E20" s="14"/>
      <c r="F20" s="15"/>
      <c r="G20" s="15"/>
      <c r="H20" s="16"/>
      <c r="I20" s="17"/>
      <c r="J20" s="14"/>
      <c r="K20" s="18">
        <v>750</v>
      </c>
      <c r="L20" s="14">
        <v>750</v>
      </c>
      <c r="M20" s="43"/>
      <c r="N20" s="1"/>
      <c r="O20" s="1"/>
      <c r="P20" s="1"/>
    </row>
    <row r="21" spans="1:16" ht="15.95" customHeight="1" x14ac:dyDescent="0.2">
      <c r="A21" s="13" t="s">
        <v>27</v>
      </c>
      <c r="B21" s="14">
        <v>1000</v>
      </c>
      <c r="C21" s="14"/>
      <c r="D21" s="14"/>
      <c r="E21" s="14"/>
      <c r="F21" s="15"/>
      <c r="G21" s="15"/>
      <c r="H21" s="16"/>
      <c r="I21" s="16"/>
      <c r="J21" s="14">
        <f t="shared" si="0"/>
        <v>0</v>
      </c>
      <c r="K21" s="18"/>
      <c r="L21" s="14">
        <f t="shared" si="1"/>
        <v>0</v>
      </c>
      <c r="M21" s="43"/>
      <c r="N21" s="1"/>
      <c r="O21" s="1"/>
      <c r="P21" s="1"/>
    </row>
    <row r="22" spans="1:16" ht="15.95" customHeight="1" x14ac:dyDescent="0.2">
      <c r="A22" s="13" t="s">
        <v>28</v>
      </c>
      <c r="B22" s="14">
        <v>150</v>
      </c>
      <c r="C22" s="14">
        <v>150</v>
      </c>
      <c r="D22" s="14">
        <v>150</v>
      </c>
      <c r="E22" s="14"/>
      <c r="F22" s="15"/>
      <c r="G22" s="15"/>
      <c r="H22" s="16"/>
      <c r="I22" s="17">
        <v>150</v>
      </c>
      <c r="J22" s="14">
        <f t="shared" si="0"/>
        <v>0</v>
      </c>
      <c r="K22" s="18"/>
      <c r="L22" s="14">
        <f t="shared" si="1"/>
        <v>0</v>
      </c>
      <c r="M22" s="43"/>
      <c r="N22" s="1"/>
      <c r="O22" s="1"/>
      <c r="P22" s="1"/>
    </row>
    <row r="23" spans="1:16" ht="15.95" customHeight="1" x14ac:dyDescent="0.2">
      <c r="A23" s="13" t="s">
        <v>29</v>
      </c>
      <c r="B23" s="14">
        <v>0</v>
      </c>
      <c r="C23" s="14"/>
      <c r="D23" s="14"/>
      <c r="E23" s="14"/>
      <c r="F23" s="15"/>
      <c r="G23" s="15"/>
      <c r="H23" s="16"/>
      <c r="I23" s="17">
        <v>100</v>
      </c>
      <c r="J23" s="14">
        <f t="shared" si="0"/>
        <v>0</v>
      </c>
      <c r="K23" s="18"/>
      <c r="L23" s="14">
        <f t="shared" si="1"/>
        <v>0</v>
      </c>
      <c r="M23" s="43"/>
      <c r="N23" s="1"/>
      <c r="O23" s="1"/>
      <c r="P23" s="1"/>
    </row>
    <row r="24" spans="1:16" ht="15.95" customHeight="1" x14ac:dyDescent="0.2">
      <c r="A24" s="13" t="s">
        <v>30</v>
      </c>
      <c r="B24" s="14">
        <v>417.6</v>
      </c>
      <c r="C24" s="14">
        <v>97.2</v>
      </c>
      <c r="D24" s="14">
        <v>255.6</v>
      </c>
      <c r="E24" s="14"/>
      <c r="F24" s="15"/>
      <c r="G24" s="15"/>
      <c r="H24" s="16"/>
      <c r="I24" s="16"/>
      <c r="J24" s="14">
        <f t="shared" si="0"/>
        <v>0</v>
      </c>
      <c r="K24" s="18"/>
      <c r="L24" s="14">
        <f t="shared" si="1"/>
        <v>0</v>
      </c>
      <c r="M24" s="43"/>
      <c r="N24" s="1"/>
      <c r="O24" s="1"/>
      <c r="P24" s="1"/>
    </row>
    <row r="25" spans="1:16" ht="15.95" customHeight="1" x14ac:dyDescent="0.2">
      <c r="A25" s="13" t="s">
        <v>31</v>
      </c>
      <c r="B25" s="14">
        <v>100</v>
      </c>
      <c r="C25" s="14">
        <v>100</v>
      </c>
      <c r="D25" s="14">
        <v>100</v>
      </c>
      <c r="E25" s="14"/>
      <c r="F25" s="15"/>
      <c r="G25" s="15"/>
      <c r="H25" s="16"/>
      <c r="I25" s="17">
        <v>100</v>
      </c>
      <c r="J25" s="14">
        <f t="shared" si="0"/>
        <v>0</v>
      </c>
      <c r="K25" s="18"/>
      <c r="L25" s="14">
        <f t="shared" si="1"/>
        <v>0</v>
      </c>
      <c r="M25" s="43"/>
      <c r="N25" s="1"/>
      <c r="O25" s="1"/>
      <c r="P25" s="1"/>
    </row>
    <row r="26" spans="1:16" ht="15.95" customHeight="1" x14ac:dyDescent="0.2">
      <c r="A26" s="13" t="s">
        <v>32</v>
      </c>
      <c r="B26" s="14">
        <v>150</v>
      </c>
      <c r="C26" s="14">
        <v>50</v>
      </c>
      <c r="D26" s="14"/>
      <c r="E26" s="14"/>
      <c r="F26" s="15"/>
      <c r="G26" s="15"/>
      <c r="H26" s="16"/>
      <c r="I26" s="16"/>
      <c r="J26" s="14">
        <f t="shared" si="0"/>
        <v>0</v>
      </c>
      <c r="K26" s="18"/>
      <c r="L26" s="14">
        <f t="shared" si="1"/>
        <v>0</v>
      </c>
      <c r="M26" s="43"/>
      <c r="N26" s="1"/>
      <c r="O26" s="1"/>
      <c r="P26" s="1"/>
    </row>
    <row r="27" spans="1:16" ht="15.95" customHeight="1" x14ac:dyDescent="0.2">
      <c r="A27" s="13" t="s">
        <v>33</v>
      </c>
      <c r="B27" s="14">
        <v>3000</v>
      </c>
      <c r="C27" s="14">
        <v>110.99</v>
      </c>
      <c r="D27" s="14">
        <v>101</v>
      </c>
      <c r="E27" s="14"/>
      <c r="F27" s="15"/>
      <c r="G27" s="15"/>
      <c r="H27" s="16"/>
      <c r="I27" s="16"/>
      <c r="J27" s="14">
        <f t="shared" si="0"/>
        <v>0</v>
      </c>
      <c r="K27" s="18"/>
      <c r="L27" s="14">
        <f t="shared" si="1"/>
        <v>0</v>
      </c>
      <c r="M27" s="43"/>
      <c r="N27" s="1"/>
      <c r="O27" s="1"/>
      <c r="P27" s="1"/>
    </row>
    <row r="28" spans="1:16" ht="15.95" customHeight="1" x14ac:dyDescent="0.2">
      <c r="A28" s="13" t="s">
        <v>34</v>
      </c>
      <c r="B28" s="16"/>
      <c r="C28" s="14"/>
      <c r="D28" s="14">
        <v>361.2</v>
      </c>
      <c r="E28" s="14">
        <v>200</v>
      </c>
      <c r="F28" s="15">
        <v>104.4</v>
      </c>
      <c r="G28" s="15">
        <v>104.4</v>
      </c>
      <c r="H28" s="16"/>
      <c r="I28" s="17">
        <v>400</v>
      </c>
      <c r="J28" s="14">
        <f t="shared" si="0"/>
        <v>95.6</v>
      </c>
      <c r="K28" s="18">
        <v>300</v>
      </c>
      <c r="L28" s="14">
        <f t="shared" si="1"/>
        <v>100</v>
      </c>
      <c r="M28" s="43"/>
      <c r="N28" s="1"/>
      <c r="O28" s="1"/>
      <c r="P28" s="1"/>
    </row>
    <row r="29" spans="1:16" ht="15.95" customHeight="1" x14ac:dyDescent="0.2">
      <c r="A29" s="13" t="s">
        <v>35</v>
      </c>
      <c r="B29" s="14"/>
      <c r="C29" s="14"/>
      <c r="D29" s="14">
        <v>86</v>
      </c>
      <c r="E29" s="14">
        <v>100</v>
      </c>
      <c r="F29" s="15">
        <v>0</v>
      </c>
      <c r="G29" s="17">
        <v>0</v>
      </c>
      <c r="H29" s="16"/>
      <c r="I29" s="16"/>
      <c r="J29" s="14">
        <f t="shared" si="0"/>
        <v>100</v>
      </c>
      <c r="K29" s="18">
        <v>100</v>
      </c>
      <c r="L29" s="14">
        <f t="shared" si="1"/>
        <v>0</v>
      </c>
      <c r="M29" s="43"/>
      <c r="N29" s="1"/>
      <c r="O29" s="1"/>
      <c r="P29" s="1"/>
    </row>
    <row r="30" spans="1:16" ht="15.95" customHeight="1" x14ac:dyDescent="0.2">
      <c r="A30" s="21" t="s">
        <v>36</v>
      </c>
      <c r="B30" s="22">
        <v>350.29</v>
      </c>
      <c r="C30" s="22">
        <v>162</v>
      </c>
      <c r="D30" s="22">
        <f>324+126</f>
        <v>450</v>
      </c>
      <c r="E30" s="22">
        <v>200</v>
      </c>
      <c r="F30" s="23">
        <v>390.58</v>
      </c>
      <c r="G30" s="23">
        <v>390.58</v>
      </c>
      <c r="H30" s="24"/>
      <c r="I30" s="26">
        <v>200</v>
      </c>
      <c r="J30" s="27">
        <f t="shared" si="0"/>
        <v>-190.57999999999998</v>
      </c>
      <c r="K30" s="22">
        <v>250</v>
      </c>
      <c r="L30" s="22">
        <f t="shared" si="1"/>
        <v>50</v>
      </c>
      <c r="M30" s="43"/>
      <c r="N30" s="1"/>
      <c r="O30" s="1"/>
      <c r="P30" s="1"/>
    </row>
    <row r="31" spans="1:16" ht="15.95" customHeight="1" x14ac:dyDescent="0.2">
      <c r="A31" s="13" t="s">
        <v>37</v>
      </c>
      <c r="B31" s="14"/>
      <c r="C31" s="14"/>
      <c r="D31" s="46">
        <v>104.78</v>
      </c>
      <c r="E31" s="14">
        <v>505</v>
      </c>
      <c r="F31" s="15">
        <v>126</v>
      </c>
      <c r="G31" s="15">
        <v>126</v>
      </c>
      <c r="H31" s="16"/>
      <c r="I31" s="16"/>
      <c r="J31" s="14">
        <f t="shared" si="0"/>
        <v>379</v>
      </c>
      <c r="K31" s="18">
        <v>900</v>
      </c>
      <c r="L31" s="14">
        <f t="shared" si="1"/>
        <v>395</v>
      </c>
      <c r="M31" s="43"/>
      <c r="N31" s="1"/>
      <c r="O31" s="1"/>
      <c r="P31" s="1"/>
    </row>
    <row r="32" spans="1:16" ht="15.95" customHeight="1" x14ac:dyDescent="0.2">
      <c r="A32" s="21" t="s">
        <v>38</v>
      </c>
      <c r="B32" s="22"/>
      <c r="C32" s="44"/>
      <c r="D32" s="48"/>
      <c r="E32" s="45"/>
      <c r="F32" s="24"/>
      <c r="G32" s="24"/>
      <c r="H32" s="24"/>
      <c r="I32" s="24"/>
      <c r="J32" s="22"/>
      <c r="K32" s="22"/>
      <c r="L32" s="22">
        <f t="shared" si="1"/>
        <v>0</v>
      </c>
      <c r="N32" s="1"/>
      <c r="O32" s="1"/>
      <c r="P32" s="1"/>
    </row>
    <row r="33" spans="1:16" ht="15.95" customHeight="1" x14ac:dyDescent="0.2">
      <c r="A33" s="13" t="s">
        <v>39</v>
      </c>
      <c r="B33" s="14"/>
      <c r="C33" s="14"/>
      <c r="D33" s="47"/>
      <c r="E33" s="14"/>
      <c r="F33" s="16"/>
      <c r="G33" s="16"/>
      <c r="H33" s="16"/>
      <c r="I33" s="16"/>
      <c r="J33" s="14"/>
      <c r="K33" s="18"/>
      <c r="L33" s="14">
        <f t="shared" si="1"/>
        <v>0</v>
      </c>
      <c r="M33" s="43"/>
      <c r="N33" s="1"/>
      <c r="O33" s="1"/>
      <c r="P33" s="1"/>
    </row>
    <row r="34" spans="1:16" ht="15.95" customHeight="1" x14ac:dyDescent="0.2">
      <c r="A34" s="13" t="s">
        <v>40</v>
      </c>
      <c r="B34" s="14">
        <f>SUM(B5:B31)</f>
        <v>11196.19</v>
      </c>
      <c r="C34" s="14">
        <f>SUM(C5:C31)</f>
        <v>11617.47</v>
      </c>
      <c r="D34" s="14">
        <f>SUM(D5:D33)</f>
        <v>11424.450000000003</v>
      </c>
      <c r="E34" s="14">
        <f>SUM(E5:E32)</f>
        <v>10725</v>
      </c>
      <c r="F34" s="15">
        <f>SUM(F5:F32)</f>
        <v>7196.9599999999991</v>
      </c>
      <c r="G34" s="16"/>
      <c r="H34" s="16"/>
      <c r="I34" s="14">
        <f>SUM(I5:I33)</f>
        <v>12440</v>
      </c>
      <c r="J34" s="14">
        <f>SUM(E34-G34)</f>
        <v>10725</v>
      </c>
      <c r="K34" s="28">
        <f>SUM(K5:K32)</f>
        <v>12320</v>
      </c>
      <c r="L34" s="14">
        <f t="shared" si="1"/>
        <v>1595</v>
      </c>
      <c r="M34" s="12"/>
      <c r="N34" s="1"/>
      <c r="O34" s="1"/>
      <c r="P34" s="1"/>
    </row>
    <row r="35" spans="1:16" ht="15.95" customHeight="1" x14ac:dyDescent="0.2">
      <c r="A35" s="16"/>
      <c r="B35" s="14"/>
      <c r="C35" s="14"/>
      <c r="D35" s="14"/>
      <c r="E35" s="14"/>
      <c r="F35" s="16"/>
      <c r="G35" s="16"/>
      <c r="H35" s="16"/>
      <c r="I35" s="16"/>
      <c r="J35" s="16"/>
      <c r="K35" s="29" t="s">
        <v>41</v>
      </c>
      <c r="L35" s="30">
        <v>0.15</v>
      </c>
      <c r="M35" s="12"/>
      <c r="N35" s="1"/>
      <c r="O35" s="1"/>
      <c r="P35" s="1"/>
    </row>
    <row r="36" spans="1:16" ht="15.95" customHeight="1" x14ac:dyDescent="0.2">
      <c r="A36" s="16"/>
      <c r="B36" s="14"/>
      <c r="C36" s="14"/>
      <c r="D36" s="14"/>
      <c r="E36" s="14"/>
      <c r="F36" s="16"/>
      <c r="G36" s="16"/>
      <c r="H36" s="16"/>
      <c r="I36" s="16"/>
      <c r="J36" s="16"/>
      <c r="K36" s="29" t="s">
        <v>42</v>
      </c>
      <c r="L36" s="16"/>
      <c r="M36" s="12"/>
      <c r="N36" s="1"/>
      <c r="O36" s="1"/>
      <c r="P36" s="1"/>
    </row>
    <row r="37" spans="1:16" ht="15.95" customHeight="1" x14ac:dyDescent="0.2">
      <c r="A37" s="31" t="s">
        <v>43</v>
      </c>
      <c r="B37" s="32"/>
      <c r="C37" s="33"/>
      <c r="D37" s="33"/>
      <c r="E37" s="33"/>
      <c r="F37" s="34"/>
      <c r="G37" s="34"/>
      <c r="H37" s="34"/>
      <c r="I37" s="34"/>
      <c r="J37" s="34"/>
      <c r="K37" s="34"/>
      <c r="L37" s="34"/>
      <c r="M37" s="1"/>
      <c r="N37" s="1"/>
      <c r="O37" s="1"/>
      <c r="P37" s="1"/>
    </row>
    <row r="38" spans="1:16" ht="15.95" customHeight="1" x14ac:dyDescent="0.2">
      <c r="A38" s="13" t="s">
        <v>34</v>
      </c>
      <c r="B38" s="35">
        <v>3501.12</v>
      </c>
      <c r="C38" s="36"/>
      <c r="D38" s="37"/>
      <c r="E38" s="2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95" customHeight="1" x14ac:dyDescent="0.2">
      <c r="A39" s="13" t="s">
        <v>44</v>
      </c>
      <c r="B39" s="38"/>
      <c r="C39" s="39"/>
      <c r="D39" s="35">
        <f>4410+179.95</f>
        <v>4589.95</v>
      </c>
      <c r="E39" s="3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95" customHeight="1" x14ac:dyDescent="0.2">
      <c r="A40" s="13" t="s">
        <v>39</v>
      </c>
      <c r="B40" s="40"/>
      <c r="C40" s="39"/>
      <c r="D40" s="35">
        <v>666.46</v>
      </c>
      <c r="E40" s="3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95" customHeight="1" x14ac:dyDescent="0.2">
      <c r="A41" s="34"/>
      <c r="B41" s="41"/>
      <c r="C41" s="25"/>
      <c r="D41" s="42"/>
      <c r="E41" s="2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95" customHeight="1" x14ac:dyDescent="0.2">
      <c r="A42" s="5" t="s">
        <v>45</v>
      </c>
      <c r="B42" s="41">
        <f>B34-B28</f>
        <v>11196.19</v>
      </c>
      <c r="C42" s="25"/>
      <c r="D42" s="41">
        <f>D34-D32-D33</f>
        <v>11424.450000000003</v>
      </c>
      <c r="E42" s="2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95" customHeight="1" x14ac:dyDescent="0.2">
      <c r="A43" s="1"/>
      <c r="B43" s="41"/>
      <c r="C43" s="25"/>
      <c r="D43" s="41"/>
      <c r="E43" s="2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95" customHeight="1" x14ac:dyDescent="0.2">
      <c r="A44" s="1"/>
      <c r="B44" s="25"/>
      <c r="C44" s="25"/>
      <c r="D44" s="25"/>
      <c r="E44" s="25"/>
      <c r="F44" s="25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95" customHeight="1" x14ac:dyDescent="0.2">
      <c r="A45" s="1"/>
      <c r="B45" s="25"/>
      <c r="C45" s="25"/>
      <c r="D45" s="25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95" customHeight="1" x14ac:dyDescent="0.2">
      <c r="A46" s="1"/>
      <c r="B46" s="25"/>
      <c r="C46" s="25"/>
      <c r="D46" s="25"/>
      <c r="E46" s="2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95" customHeight="1" x14ac:dyDescent="0.2">
      <c r="A47" s="1"/>
      <c r="B47" s="25"/>
      <c r="C47" s="25"/>
      <c r="D47" s="25"/>
      <c r="E47" s="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95" customHeight="1" x14ac:dyDescent="0.2">
      <c r="A48" s="1"/>
      <c r="B48" s="25"/>
      <c r="C48" s="25"/>
      <c r="D48" s="25"/>
      <c r="E48" s="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95" customHeight="1" x14ac:dyDescent="0.2">
      <c r="A49" s="1"/>
      <c r="B49" s="25"/>
      <c r="C49" s="25"/>
      <c r="D49" s="25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95" customHeight="1" x14ac:dyDescent="0.2">
      <c r="A50" s="1"/>
      <c r="B50" s="25"/>
      <c r="C50" s="25"/>
      <c r="D50" s="25"/>
      <c r="E50" s="2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95" customHeight="1" x14ac:dyDescent="0.2">
      <c r="A51" s="1"/>
      <c r="B51" s="25"/>
      <c r="C51" s="25"/>
      <c r="D51" s="25"/>
      <c r="E51" s="2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95" customHeight="1" x14ac:dyDescent="0.2">
      <c r="A52" s="1"/>
      <c r="B52" s="25"/>
      <c r="C52" s="25"/>
      <c r="D52" s="25"/>
      <c r="E52" s="2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2021-05-22T21:58:07Z</dcterms:created>
  <dcterms:modified xsi:type="dcterms:W3CDTF">2021-05-25T16:14:34Z</dcterms:modified>
</cp:coreProperties>
</file>